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4035" windowWidth="18990" windowHeight="9825" activeTab="0"/>
  </bookViews>
  <sheets>
    <sheet name="露点から炉内水蒸気分圧を求める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<sst xmlns="http://schemas.openxmlformats.org/spreadsheetml/2006/main" count="27" uniqueCount="16">
  <si>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ppm</t>
  </si>
  <si>
    <t>℃DP</t>
  </si>
  <si>
    <t>Pa</t>
  </si>
  <si>
    <t>項目名</t>
  </si>
  <si>
    <t>値</t>
  </si>
  <si>
    <t>炉内の水蒸気分圧</t>
  </si>
  <si>
    <t>単位</t>
  </si>
  <si>
    <t>備　　考</t>
  </si>
  <si>
    <t>SONNTAGの式より算出(ITS-90)。露点が0～100℃と-40～0℃の過冷却露点に適用可能。</t>
  </si>
  <si>
    <t>%</t>
  </si>
  <si>
    <r>
      <t>計算の前提条件：炉圧が大気圧とほぼ同じ場合（炉圧が10mmH</t>
    </r>
    <r>
      <rPr>
        <sz val="8"/>
        <rFont val="ＭＳ Ｐゴシック"/>
        <family val="3"/>
      </rPr>
      <t>2</t>
    </r>
    <r>
      <rPr>
        <sz val="11"/>
        <rFont val="ＭＳ Ｐゴシック"/>
        <family val="3"/>
      </rPr>
      <t>O程度までの場合は実用上、大きく影響はしないと考えて差し支えない）</t>
    </r>
  </si>
  <si>
    <t>露点（DP）</t>
  </si>
  <si>
    <t>露点から炉内の水蒸気分圧を求める</t>
  </si>
  <si>
    <t>eD(Pa)（露点における飽和水蒸気圧）</t>
  </si>
  <si>
    <t>（ここに鏡面冷却式露点計による露点の計測値を入力します）</t>
  </si>
  <si>
    <t>SONNTAGの式より算出(ITS-90)。露点(霜点）が0.01～-100℃の場合適用可能。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</si>
</sst>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_ "/>
    <numFmt numFmtId="179" formatCode="0.0000_ "/>
    <numFmt numFmtId="180" formatCode="0_ "/>
    <numFmt numFmtId="181" formatCode="0.00000000_ "/>
    <numFmt numFmtId="182" formatCode="0.000_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0" xfId="0" applyFont="1" applyAlignment="1">
      <alignment/>
    </xf>
    <xf numFmtId="0" fontId="0" fillId="2" borderId="1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9" fontId="0" fillId="2" borderId="1" xfId="0" applyNumberFormat="1" applyFill="1" applyBorder="1" applyAlignment="1">
      <alignment vertical="center"/>
    </xf>
    <xf numFmtId="180" fontId="0" fillId="2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7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81" fontId="0" fillId="3" borderId="1" xfId="0" applyNumberFormat="1" applyFill="1" applyBorder="1" applyAlignment="1">
      <alignment vertical="center"/>
    </xf>
    <xf numFmtId="182" fontId="0" fillId="3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33.125" style="0" bestFit="1" customWidth="1"/>
    <col min="2" max="2" width="11.625" style="0" bestFit="1" customWidth="1"/>
    <col min="3" max="3" width="8.125" style="0" bestFit="1" customWidth="1"/>
    <col min="4" max="4" width="79.875" style="0" bestFit="1" customWidth="1"/>
  </cols>
  <sheetData>
    <row r="1" ht="26.25" customHeight="1">
      <c r="A1" s="4" t="s">
        <v>12</v>
      </c>
    </row>
    <row r="2" spans="1:4" ht="22.5" customHeight="1">
      <c r="A2" s="1" t="s">
        <v>3</v>
      </c>
      <c r="B2" s="1" t="s">
        <v>4</v>
      </c>
      <c r="C2" s="1" t="s">
        <v>6</v>
      </c>
      <c r="D2" s="1" t="s">
        <v>7</v>
      </c>
    </row>
    <row r="3" spans="1:4" ht="22.5" customHeight="1">
      <c r="A3" s="2" t="s">
        <v>11</v>
      </c>
      <c r="B3" s="15">
        <v>-75</v>
      </c>
      <c r="C3" s="1" t="s">
        <v>1</v>
      </c>
      <c r="D3" s="2" t="s">
        <v>14</v>
      </c>
    </row>
    <row r="4" spans="1:4" ht="22.5" customHeight="1">
      <c r="A4" s="5" t="s">
        <v>13</v>
      </c>
      <c r="B4" s="6">
        <f>EXP(-6096.9385/(B3+273.15)+21.2409642-2.711193*(10^-2)*(B3+273.15)+1.673952*(10^-5)*((B3+273.15)^2)+2.433502*LN((B3+273.15)))</f>
        <v>0.2534797785917703</v>
      </c>
      <c r="C4" s="7" t="s">
        <v>2</v>
      </c>
      <c r="D4" s="5" t="s">
        <v>8</v>
      </c>
    </row>
    <row r="5" spans="1:4" ht="22.5" customHeight="1">
      <c r="A5" s="5" t="s">
        <v>5</v>
      </c>
      <c r="B5" s="8">
        <f>B4/101325*100</f>
        <v>0.0002501650911342416</v>
      </c>
      <c r="C5" s="7" t="s">
        <v>9</v>
      </c>
      <c r="D5" s="5" t="s">
        <v>8</v>
      </c>
    </row>
    <row r="6" spans="1:4" ht="22.5" customHeight="1">
      <c r="A6" s="5" t="s">
        <v>5</v>
      </c>
      <c r="B6" s="9">
        <f>B5*10000</f>
        <v>2.501650911342416</v>
      </c>
      <c r="C6" s="7" t="s">
        <v>0</v>
      </c>
      <c r="D6" s="5" t="s">
        <v>8</v>
      </c>
    </row>
    <row r="7" spans="1:4" ht="22.5" customHeight="1">
      <c r="A7" s="10" t="s">
        <v>13</v>
      </c>
      <c r="B7" s="11">
        <f>EXP(-6024.5282/(B3+273.15)+29.32707+1.061386*(10^-2)*(B3+273.15)-1.3198825*(10^-5)*((B3+273.15)^2)-0.49382577*LN((B3+273.15)))</f>
        <v>0.12199709431341399</v>
      </c>
      <c r="C7" s="12" t="s">
        <v>2</v>
      </c>
      <c r="D7" s="10" t="s">
        <v>15</v>
      </c>
    </row>
    <row r="8" spans="1:4" ht="22.5" customHeight="1">
      <c r="A8" s="10" t="s">
        <v>5</v>
      </c>
      <c r="B8" s="13">
        <f>B7/101325*100</f>
        <v>0.00012040177084965604</v>
      </c>
      <c r="C8" s="12" t="s">
        <v>9</v>
      </c>
      <c r="D8" s="10" t="s">
        <v>15</v>
      </c>
    </row>
    <row r="9" spans="1:4" ht="22.5" customHeight="1">
      <c r="A9" s="10" t="s">
        <v>5</v>
      </c>
      <c r="B9" s="14">
        <f>B8*10000</f>
        <v>1.2040177084965604</v>
      </c>
      <c r="C9" s="12" t="s">
        <v>0</v>
      </c>
      <c r="D9" s="10" t="s">
        <v>15</v>
      </c>
    </row>
    <row r="10" ht="13.5">
      <c r="A10" s="3" t="s">
        <v>10</v>
      </c>
    </row>
  </sheetData>
  <sheetProtection/>
  <protectedRanges>
    <protectedRange password="DC03" sqref="B3" name="範囲1"/>
  </protectedRanges>
  <printOptions/>
  <pageMargins left="0.78" right="0.75" top="1" bottom="1" header="0.512" footer="0.512"/>
  <pageSetup horizontalDpi="600" verticalDpi="600" orientation="landscape" paperSize="9" r:id="rId1"/>
  <headerFooter alignWithMargins="0">
    <oddHeader>&amp;C露点から炉内水蒸気分圧を計算する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新和実業株式会社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英樹</dc:creator>
  <cp:keywords/>
  <dc:description/>
  <cp:lastModifiedBy>橋本　英樹</cp:lastModifiedBy>
  <cp:lastPrinted>2011-09-27T03:51:08Z</cp:lastPrinted>
  <dcterms:created xsi:type="dcterms:W3CDTF">1998-04-27T08:15:12Z</dcterms:created>
  <dcterms:modified xsi:type="dcterms:W3CDTF">2012-06-29T02:17:57Z</dcterms:modified>
  <cp:category/>
  <cp:version/>
  <cp:contentType/>
  <cp:contentStatus/>
</cp:coreProperties>
</file>